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БЮДЖЕТЫ ДЛЯ ГРАЖДАН\2020\утвержденный бюджет 2020\Опубликовать\Уточнение бюджета\Проект бюджета\"/>
    </mc:Choice>
  </mc:AlternateContent>
  <bookViews>
    <workbookView xWindow="0" yWindow="0" windowWidth="21600" windowHeight="9780"/>
  </bookViews>
  <sheets>
    <sheet name="приложение 8" sheetId="3" r:id="rId1"/>
  </sheets>
  <definedNames>
    <definedName name="_xlnm.Print_Titles" localSheetId="0">'приложение 8'!$15:$16</definedName>
  </definedNames>
  <calcPr calcId="152511"/>
</workbook>
</file>

<file path=xl/calcChain.xml><?xml version="1.0" encoding="utf-8"?>
<calcChain xmlns="http://schemas.openxmlformats.org/spreadsheetml/2006/main">
  <c r="J21" i="3" l="1"/>
  <c r="J23" i="3"/>
  <c r="K23" i="3" l="1"/>
  <c r="J35" i="3"/>
  <c r="J34" i="3" s="1"/>
  <c r="J33" i="3" s="1"/>
  <c r="K35" i="3"/>
  <c r="K34" i="3" s="1"/>
  <c r="K33" i="3" s="1"/>
  <c r="L35" i="3"/>
  <c r="L34" i="3" s="1"/>
  <c r="L33" i="3" s="1"/>
  <c r="K28" i="3"/>
  <c r="K32" i="3" s="1"/>
  <c r="L28" i="3"/>
  <c r="L32" i="3" s="1"/>
  <c r="K26" i="3"/>
  <c r="K31" i="3" s="1"/>
  <c r="L26" i="3"/>
  <c r="L31" i="3" s="1"/>
  <c r="L23" i="3"/>
  <c r="K21" i="3"/>
  <c r="L21" i="3"/>
  <c r="J20" i="3"/>
  <c r="J26" i="3"/>
  <c r="J31" i="3" s="1"/>
  <c r="J28" i="3"/>
  <c r="J32" i="3" s="1"/>
  <c r="J30" i="3" l="1"/>
  <c r="K30" i="3"/>
  <c r="L25" i="3"/>
  <c r="L30" i="3"/>
  <c r="K20" i="3"/>
  <c r="K25" i="3"/>
  <c r="J25" i="3"/>
  <c r="J19" i="3" s="1"/>
  <c r="L20" i="3"/>
  <c r="L19" i="3" l="1"/>
  <c r="K19" i="3"/>
  <c r="J18" i="3"/>
  <c r="K17" i="3" l="1"/>
  <c r="K18" i="3"/>
  <c r="L17" i="3"/>
  <c r="L18" i="3"/>
  <c r="J17" i="3"/>
</calcChain>
</file>

<file path=xl/sharedStrings.xml><?xml version="1.0" encoding="utf-8"?>
<sst xmlns="http://schemas.openxmlformats.org/spreadsheetml/2006/main" count="195" uniqueCount="64">
  <si>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</si>
  <si>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</si>
  <si>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</si>
  <si>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</si>
  <si>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</si>
  <si>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</si>
  <si>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</si>
  <si>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</si>
  <si>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</si>
  <si>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</si>
  <si>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</si>
  <si>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</si>
  <si>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</si>
  <si>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</si>
  <si>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</si>
  <si>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</si>
  <si>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</si>
  <si>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</si>
  <si>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</si>
  <si>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</si>
  <si>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</si>
  <si>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</si>
  <si>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</si>
  <si>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</si>
  <si>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</si>
  <si>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</si>
  <si>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</si>
  <si>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</si>
  <si>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</si>
  <si>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</si>
  <si>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</si>
  <si>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</si>
  <si>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</si>
  <si>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</si>
  <si>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</si>
  <si>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</si>
  <si>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</si>
  <si>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>Г.О.Панин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</si>
  <si>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</si>
  <si>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</si>
  <si>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</si>
  <si>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</si>
  <si>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</si>
  <si>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2021 год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</si>
  <si>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</si>
  <si>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</si>
  <si>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</si>
  <si>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на 2020 год и на плановый период 2021 и 2022 годов."</t>
  </si>
  <si>
    <t>Сумма                         на 2020 год</t>
  </si>
  <si>
    <t>2022 год</t>
  </si>
  <si>
    <t>"О бюджете  Орехово-Зуевского городского округа Московской области</t>
  </si>
  <si>
    <t xml:space="preserve">Источники внутреннего финансирования дефицита бюджета Орехово-Зуевского городского округа Московской области на 2020 год и на плановый период 2021 и 2022 годов </t>
  </si>
  <si>
    <t>Дефицит бюджета Орехово-Зуевского городского округа Московской области</t>
  </si>
  <si>
    <t>Приложение № 7</t>
  </si>
  <si>
    <t>от 26.12.2019 №91/7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</si>
  <si>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</si>
  <si>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</si>
  <si>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</si>
  <si>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тыс. руб.</t>
  </si>
  <si>
    <t>городского округа Московской области</t>
  </si>
  <si>
    <t>"Приложение № 8</t>
  </si>
  <si>
    <t>".</t>
  </si>
  <si>
    <t xml:space="preserve">Глава Орехово-Зуевского </t>
  </si>
  <si>
    <t xml:space="preserve">от                              №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</si>
</sst>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49" fontId="5" fillId="0" borderId="0" xfId="1" applyNumberFormat="1" applyFont="1"/>
    <xf numFmtId="164" fontId="5" fillId="0" borderId="0" xfId="0" applyNumberFormat="1" applyFont="1" applyBorder="1" applyAlignment="1">
      <alignment horizontal="right" wrapText="1"/>
    </xf>
    <xf numFmtId="0" fontId="5" fillId="0" borderId="0" xfId="1" applyNumberFormat="1" applyFont="1" applyBorder="1" applyAlignment="1"/>
    <xf numFmtId="0" fontId="6" fillId="0" borderId="0" xfId="0" applyFont="1" applyAlignment="1">
      <alignment horizontal="left"/>
    </xf>
    <xf numFmtId="0" fontId="7" fillId="0" borderId="0" xfId="0" applyFont="1" applyBorder="1"/>
    <xf numFmtId="16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/>
    </xf>
    <xf numFmtId="10" fontId="7" fillId="0" borderId="1" xfId="2" applyNumberFormat="1" applyFont="1" applyBorder="1" applyAlignment="1">
      <alignment horizontal="righ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right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right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9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vertical="top" wrapText="1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 wrapText="1"/>
    </xf>
    <xf numFmtId="49" fontId="5" fillId="0" borderId="0" xfId="1" applyNumberFormat="1" applyFont="1" applyAlignment="1">
      <alignment horizontal="left"/>
    </xf>
    <xf numFmtId="49" fontId="9" fillId="0" borderId="0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1" applyNumberFormat="1" applyFont="1" applyBorder="1" applyAlignment="1">
      <alignment horizontal="left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0"/>
  <sheetViews>
    <sheetView tabSelected="1" zoomScaleNormal="100" zoomScalePageLayoutView="55" workbookViewId="0">
      <selection activeCell="F4" sqref="F4"/>
    </sheetView>
  </sheetViews>
  <sheetFormatPr defaultColWidth="6.42578125" defaultRowHeight="15" x14ac:dyDescent="0.25"/>
  <cols>
    <col min="1" max="1" width="59.28515625" style="2" customWidth="1"/>
    <col min="2" max="2" width="8.7109375" style="2" customWidth="1"/>
    <col min="3" max="3" width="6.85546875" style="2" customWidth="1"/>
    <col min="4" max="4" width="7.140625" style="2" customWidth="1"/>
    <col min="5" max="5" width="7.28515625" style="2" customWidth="1"/>
    <col min="6" max="6" width="9.140625" style="2" customWidth="1"/>
    <col min="7" max="7" width="8" style="2" customWidth="1"/>
    <col min="8" max="8" width="7.7109375" style="2" customWidth="1"/>
    <col min="9" max="9" width="8.42578125" style="2" customWidth="1"/>
    <col min="10" max="10" width="14.85546875" style="3" customWidth="1"/>
    <col min="11" max="11" width="15.140625" style="2" customWidth="1"/>
    <col min="12" max="12" width="16" style="2" customWidth="1"/>
    <col min="13" max="13" width="2.28515625" style="2" bestFit="1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x14ac:dyDescent="0.25">
      <c r="A1" s="7"/>
      <c r="B1" s="7"/>
      <c r="C1" s="7"/>
      <c r="D1" s="7"/>
      <c r="E1" s="7"/>
      <c r="F1" s="8" t="s">
        <v>53</v>
      </c>
      <c r="G1" s="7"/>
      <c r="H1" s="7"/>
      <c r="I1" s="7"/>
      <c r="J1" s="9"/>
      <c r="K1" s="7"/>
      <c r="L1" s="7"/>
    </row>
    <row r="2" spans="1:12" x14ac:dyDescent="0.25">
      <c r="A2" s="7"/>
      <c r="B2" s="7"/>
      <c r="C2" s="7"/>
      <c r="D2" s="7"/>
      <c r="E2" s="7"/>
      <c r="F2" s="8" t="s">
        <v>57</v>
      </c>
      <c r="G2" s="7"/>
      <c r="H2" s="7"/>
      <c r="I2" s="7"/>
      <c r="J2" s="9"/>
      <c r="K2" s="7"/>
      <c r="L2" s="7"/>
    </row>
    <row r="3" spans="1:12" x14ac:dyDescent="0.25">
      <c r="A3" s="7"/>
      <c r="B3" s="7"/>
      <c r="C3" s="7"/>
      <c r="D3" s="7"/>
      <c r="E3" s="7"/>
      <c r="F3" s="10" t="s">
        <v>59</v>
      </c>
      <c r="G3" s="7"/>
      <c r="H3" s="7"/>
      <c r="I3" s="7"/>
      <c r="J3" s="9"/>
      <c r="K3" s="7"/>
      <c r="L3" s="7"/>
    </row>
    <row r="4" spans="1:12" x14ac:dyDescent="0.25">
      <c r="A4" s="7"/>
      <c r="B4" s="7"/>
      <c r="C4" s="7"/>
      <c r="D4" s="7"/>
      <c r="E4" s="7"/>
      <c r="F4" s="8" t="s">
        <v>63</v>
      </c>
      <c r="G4" s="7"/>
      <c r="H4" s="7"/>
      <c r="I4" s="7"/>
      <c r="J4" s="9"/>
      <c r="K4" s="7"/>
      <c r="L4" s="7"/>
    </row>
    <row r="5" spans="1:12" x14ac:dyDescent="0.25">
      <c r="A5" s="7"/>
      <c r="B5" s="7"/>
      <c r="C5" s="7"/>
      <c r="D5" s="7"/>
      <c r="E5" s="7"/>
      <c r="F5" s="7"/>
      <c r="G5" s="7"/>
      <c r="H5" s="7"/>
      <c r="I5" s="7"/>
      <c r="J5" s="9"/>
      <c r="K5" s="7"/>
      <c r="L5" s="7"/>
    </row>
    <row r="6" spans="1:12" x14ac:dyDescent="0.25">
      <c r="A6" s="7"/>
      <c r="B6" s="7"/>
      <c r="C6" s="7"/>
      <c r="D6" s="7"/>
      <c r="E6" s="7"/>
      <c r="F6" s="39" t="s">
        <v>60</v>
      </c>
      <c r="G6" s="39"/>
      <c r="H6" s="39"/>
      <c r="I6" s="39"/>
      <c r="J6" s="39"/>
      <c r="K6" s="39"/>
      <c r="L6" s="39"/>
    </row>
    <row r="7" spans="1:12" x14ac:dyDescent="0.25">
      <c r="A7" s="7"/>
      <c r="B7" s="7"/>
      <c r="C7" s="7"/>
      <c r="D7" s="7"/>
      <c r="E7" s="7"/>
      <c r="F7" s="8" t="s">
        <v>57</v>
      </c>
      <c r="G7" s="8"/>
      <c r="H7" s="8"/>
      <c r="I7" s="8"/>
      <c r="J7" s="8"/>
      <c r="K7" s="8"/>
      <c r="L7" s="8"/>
    </row>
    <row r="8" spans="1:12" x14ac:dyDescent="0.25">
      <c r="A8" s="7"/>
      <c r="B8" s="7"/>
      <c r="C8" s="7"/>
      <c r="D8" s="7"/>
      <c r="E8" s="7"/>
      <c r="F8" s="10" t="s">
        <v>59</v>
      </c>
      <c r="G8" s="10"/>
      <c r="H8" s="10"/>
      <c r="I8" s="10"/>
      <c r="J8" s="10"/>
      <c r="K8" s="10"/>
      <c r="L8" s="10"/>
    </row>
    <row r="9" spans="1:12" x14ac:dyDescent="0.25">
      <c r="A9" s="7"/>
      <c r="B9" s="7"/>
      <c r="C9" s="7"/>
      <c r="D9" s="7"/>
      <c r="E9" s="7"/>
      <c r="F9" s="39" t="s">
        <v>54</v>
      </c>
      <c r="G9" s="39"/>
      <c r="H9" s="39"/>
      <c r="I9" s="39"/>
      <c r="J9" s="39"/>
      <c r="K9" s="39"/>
      <c r="L9" s="39"/>
    </row>
    <row r="10" spans="1:12" x14ac:dyDescent="0.25">
      <c r="A10" s="7"/>
      <c r="B10" s="7"/>
      <c r="C10" s="7"/>
      <c r="D10" s="7"/>
      <c r="E10" s="7"/>
      <c r="F10" s="48" t="s">
        <v>50</v>
      </c>
      <c r="G10" s="48"/>
      <c r="H10" s="48"/>
      <c r="I10" s="48"/>
      <c r="J10" s="48"/>
      <c r="K10" s="48"/>
      <c r="L10" s="48"/>
    </row>
    <row r="11" spans="1:12" x14ac:dyDescent="0.25">
      <c r="A11" s="7"/>
      <c r="B11" s="7"/>
      <c r="C11" s="7"/>
      <c r="D11" s="7"/>
      <c r="E11" s="7"/>
      <c r="F11" s="47" t="s">
        <v>47</v>
      </c>
      <c r="G11" s="47"/>
      <c r="H11" s="47"/>
      <c r="I11" s="47"/>
      <c r="J11" s="47"/>
      <c r="K11" s="47"/>
      <c r="L11" s="47"/>
    </row>
    <row r="12" spans="1:12" ht="8.25" customHeight="1" x14ac:dyDescent="0.25">
      <c r="A12" s="7"/>
      <c r="B12" s="7"/>
      <c r="C12" s="7"/>
      <c r="D12" s="7"/>
      <c r="E12" s="7"/>
      <c r="F12" s="11"/>
      <c r="G12" s="11"/>
      <c r="H12" s="11"/>
      <c r="I12" s="7"/>
      <c r="J12" s="9"/>
      <c r="K12" s="7"/>
      <c r="L12" s="7"/>
    </row>
    <row r="13" spans="1:12" ht="37.5" customHeight="1" x14ac:dyDescent="0.25">
      <c r="A13" s="41" t="s">
        <v>51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2" ht="19.5" customHeight="1" x14ac:dyDescent="0.25">
      <c r="A14" s="12"/>
      <c r="B14" s="7"/>
      <c r="C14" s="7"/>
      <c r="D14" s="7"/>
      <c r="E14" s="7"/>
      <c r="F14" s="7"/>
      <c r="G14" s="7"/>
      <c r="H14" s="7"/>
      <c r="I14" s="7"/>
      <c r="J14" s="7"/>
      <c r="K14" s="7"/>
      <c r="L14" s="9" t="s">
        <v>58</v>
      </c>
    </row>
    <row r="15" spans="1:12" ht="46.7" customHeight="1" x14ac:dyDescent="0.25">
      <c r="A15" s="45" t="s">
        <v>25</v>
      </c>
      <c r="B15" s="13"/>
      <c r="C15" s="44" t="s">
        <v>11</v>
      </c>
      <c r="D15" s="44"/>
      <c r="E15" s="44"/>
      <c r="F15" s="44"/>
      <c r="G15" s="44"/>
      <c r="H15" s="44"/>
      <c r="I15" s="44"/>
      <c r="J15" s="42" t="s">
        <v>48</v>
      </c>
      <c r="K15" s="44" t="s">
        <v>36</v>
      </c>
      <c r="L15" s="44"/>
    </row>
    <row r="16" spans="1:12" ht="114.75" customHeight="1" x14ac:dyDescent="0.25">
      <c r="A16" s="46"/>
      <c r="B16" s="14" t="s">
        <v>8</v>
      </c>
      <c r="C16" s="14" t="s">
        <v>6</v>
      </c>
      <c r="D16" s="14" t="s">
        <v>5</v>
      </c>
      <c r="E16" s="14" t="s">
        <v>7</v>
      </c>
      <c r="F16" s="14" t="s">
        <v>9</v>
      </c>
      <c r="G16" s="14" t="s">
        <v>20</v>
      </c>
      <c r="H16" s="14" t="s">
        <v>10</v>
      </c>
      <c r="I16" s="14" t="s">
        <v>22</v>
      </c>
      <c r="J16" s="43"/>
      <c r="K16" s="15" t="s">
        <v>43</v>
      </c>
      <c r="L16" s="15" t="s">
        <v>49</v>
      </c>
    </row>
    <row r="17" spans="1:12" s="4" customFormat="1" ht="25.5" x14ac:dyDescent="0.2">
      <c r="A17" s="16" t="s">
        <v>52</v>
      </c>
      <c r="B17" s="17"/>
      <c r="C17" s="17"/>
      <c r="D17" s="17"/>
      <c r="E17" s="17"/>
      <c r="F17" s="17"/>
      <c r="G17" s="17"/>
      <c r="H17" s="17"/>
      <c r="I17" s="18"/>
      <c r="J17" s="19">
        <f>SUM(-J19)</f>
        <v>-294507.30000000075</v>
      </c>
      <c r="K17" s="19">
        <f t="shared" ref="K17:L17" si="0">SUM(-K19)</f>
        <v>207278.09999999963</v>
      </c>
      <c r="L17" s="19">
        <f t="shared" si="0"/>
        <v>356431.79999999888</v>
      </c>
    </row>
    <row r="18" spans="1:12" s="4" customFormat="1" ht="25.5" x14ac:dyDescent="0.2">
      <c r="A18" s="16" t="s">
        <v>34</v>
      </c>
      <c r="B18" s="17"/>
      <c r="C18" s="17"/>
      <c r="D18" s="17"/>
      <c r="E18" s="17"/>
      <c r="F18" s="17"/>
      <c r="G18" s="17"/>
      <c r="H18" s="17"/>
      <c r="I18" s="20"/>
      <c r="J18" s="21">
        <f>SUM(J19/1933650.6)</f>
        <v>0.15230636806877143</v>
      </c>
      <c r="K18" s="21">
        <f>SUM(K19/1956206.7)</f>
        <v>-0.1059592015506335</v>
      </c>
      <c r="L18" s="21">
        <f>SUM(L19/2033753.7)</f>
        <v>-0.17525809541243803</v>
      </c>
    </row>
    <row r="19" spans="1:12" x14ac:dyDescent="0.25">
      <c r="A19" s="22" t="s">
        <v>26</v>
      </c>
      <c r="B19" s="23" t="s">
        <v>24</v>
      </c>
      <c r="C19" s="23" t="s">
        <v>12</v>
      </c>
      <c r="D19" s="23" t="s">
        <v>12</v>
      </c>
      <c r="E19" s="23" t="s">
        <v>12</v>
      </c>
      <c r="F19" s="23" t="s">
        <v>12</v>
      </c>
      <c r="G19" s="23" t="s">
        <v>12</v>
      </c>
      <c r="H19" s="23" t="s">
        <v>13</v>
      </c>
      <c r="I19" s="23" t="s">
        <v>24</v>
      </c>
      <c r="J19" s="24">
        <f>SUM(J20+J25+J30+J33)</f>
        <v>294507.30000000075</v>
      </c>
      <c r="K19" s="24">
        <f t="shared" ref="K19:L19" si="1">SUM(K20+K25+K30+K33)</f>
        <v>-207278.09999999963</v>
      </c>
      <c r="L19" s="24">
        <f t="shared" si="1"/>
        <v>-356431.79999999888</v>
      </c>
    </row>
    <row r="20" spans="1:12" ht="25.5" x14ac:dyDescent="0.25">
      <c r="A20" s="25" t="s">
        <v>0</v>
      </c>
      <c r="B20" s="26" t="s">
        <v>24</v>
      </c>
      <c r="C20" s="26" t="s">
        <v>27</v>
      </c>
      <c r="D20" s="26" t="s">
        <v>30</v>
      </c>
      <c r="E20" s="26" t="s">
        <v>12</v>
      </c>
      <c r="F20" s="26" t="s">
        <v>12</v>
      </c>
      <c r="G20" s="26" t="s">
        <v>12</v>
      </c>
      <c r="H20" s="26" t="s">
        <v>13</v>
      </c>
      <c r="I20" s="26" t="s">
        <v>24</v>
      </c>
      <c r="J20" s="27">
        <f>SUM(J21+J23)</f>
        <v>193000</v>
      </c>
      <c r="K20" s="27">
        <f>SUM(K21+K23)</f>
        <v>0</v>
      </c>
      <c r="L20" s="27">
        <f>SUM(L21+L23)</f>
        <v>0</v>
      </c>
    </row>
    <row r="21" spans="1:12" ht="25.5" x14ac:dyDescent="0.25">
      <c r="A21" s="28" t="s">
        <v>1</v>
      </c>
      <c r="B21" s="29" t="s">
        <v>24</v>
      </c>
      <c r="C21" s="29" t="s">
        <v>27</v>
      </c>
      <c r="D21" s="29" t="s">
        <v>30</v>
      </c>
      <c r="E21" s="29" t="s">
        <v>12</v>
      </c>
      <c r="F21" s="29" t="s">
        <v>12</v>
      </c>
      <c r="G21" s="29" t="s">
        <v>12</v>
      </c>
      <c r="H21" s="29" t="s">
        <v>13</v>
      </c>
      <c r="I21" s="29" t="s">
        <v>14</v>
      </c>
      <c r="J21" s="30">
        <f>SUM(J22)</f>
        <v>418000</v>
      </c>
      <c r="K21" s="30">
        <f>SUM(K22)</f>
        <v>167000</v>
      </c>
      <c r="L21" s="30">
        <f>SUM(L22)</f>
        <v>115000</v>
      </c>
    </row>
    <row r="22" spans="1:12" ht="35.25" customHeight="1" x14ac:dyDescent="0.25">
      <c r="A22" s="28" t="s">
        <v>44</v>
      </c>
      <c r="B22" s="29" t="s">
        <v>35</v>
      </c>
      <c r="C22" s="29" t="s">
        <v>27</v>
      </c>
      <c r="D22" s="29" t="s">
        <v>30</v>
      </c>
      <c r="E22" s="29" t="s">
        <v>12</v>
      </c>
      <c r="F22" s="29" t="s">
        <v>12</v>
      </c>
      <c r="G22" s="29" t="s">
        <v>28</v>
      </c>
      <c r="H22" s="29" t="s">
        <v>13</v>
      </c>
      <c r="I22" s="29" t="s">
        <v>15</v>
      </c>
      <c r="J22" s="30">
        <v>418000</v>
      </c>
      <c r="K22" s="30">
        <v>167000</v>
      </c>
      <c r="L22" s="30">
        <v>115000</v>
      </c>
    </row>
    <row r="23" spans="1:12" ht="30.75" customHeight="1" x14ac:dyDescent="0.25">
      <c r="A23" s="28" t="s">
        <v>2</v>
      </c>
      <c r="B23" s="29" t="s">
        <v>24</v>
      </c>
      <c r="C23" s="29" t="s">
        <v>27</v>
      </c>
      <c r="D23" s="29" t="s">
        <v>30</v>
      </c>
      <c r="E23" s="29" t="s">
        <v>12</v>
      </c>
      <c r="F23" s="29" t="s">
        <v>12</v>
      </c>
      <c r="G23" s="29" t="s">
        <v>12</v>
      </c>
      <c r="H23" s="29" t="s">
        <v>13</v>
      </c>
      <c r="I23" s="29" t="s">
        <v>16</v>
      </c>
      <c r="J23" s="30">
        <f>SUM(J24)</f>
        <v>-225000</v>
      </c>
      <c r="K23" s="30">
        <f>SUM(K24)</f>
        <v>-167000</v>
      </c>
      <c r="L23" s="30">
        <f>SUM(L24)</f>
        <v>-115000</v>
      </c>
    </row>
    <row r="24" spans="1:12" ht="25.5" x14ac:dyDescent="0.25">
      <c r="A24" s="28" t="s">
        <v>45</v>
      </c>
      <c r="B24" s="29" t="s">
        <v>35</v>
      </c>
      <c r="C24" s="29" t="s">
        <v>27</v>
      </c>
      <c r="D24" s="29" t="s">
        <v>30</v>
      </c>
      <c r="E24" s="29" t="s">
        <v>12</v>
      </c>
      <c r="F24" s="29" t="s">
        <v>12</v>
      </c>
      <c r="G24" s="29" t="s">
        <v>28</v>
      </c>
      <c r="H24" s="29" t="s">
        <v>13</v>
      </c>
      <c r="I24" s="29" t="s">
        <v>17</v>
      </c>
      <c r="J24" s="30">
        <v>-225000</v>
      </c>
      <c r="K24" s="30">
        <v>-167000</v>
      </c>
      <c r="L24" s="30">
        <v>-115000</v>
      </c>
    </row>
    <row r="25" spans="1:12" ht="25.5" x14ac:dyDescent="0.25">
      <c r="A25" s="25" t="s">
        <v>21</v>
      </c>
      <c r="B25" s="26" t="s">
        <v>24</v>
      </c>
      <c r="C25" s="26" t="s">
        <v>27</v>
      </c>
      <c r="D25" s="26" t="s">
        <v>29</v>
      </c>
      <c r="E25" s="26" t="s">
        <v>12</v>
      </c>
      <c r="F25" s="26" t="s">
        <v>12</v>
      </c>
      <c r="G25" s="26" t="s">
        <v>12</v>
      </c>
      <c r="H25" s="26" t="s">
        <v>13</v>
      </c>
      <c r="I25" s="26" t="s">
        <v>24</v>
      </c>
      <c r="J25" s="27">
        <f>SUM(J26+J28)</f>
        <v>-46000</v>
      </c>
      <c r="K25" s="27">
        <f>SUM(K26+K28)</f>
        <v>0</v>
      </c>
      <c r="L25" s="27">
        <f>SUM(L26+L28)</f>
        <v>0</v>
      </c>
    </row>
    <row r="26" spans="1:12" ht="34.5" customHeight="1" x14ac:dyDescent="0.25">
      <c r="A26" s="28" t="s">
        <v>38</v>
      </c>
      <c r="B26" s="29" t="s">
        <v>24</v>
      </c>
      <c r="C26" s="29" t="s">
        <v>27</v>
      </c>
      <c r="D26" s="29" t="s">
        <v>29</v>
      </c>
      <c r="E26" s="29" t="s">
        <v>27</v>
      </c>
      <c r="F26" s="29" t="s">
        <v>12</v>
      </c>
      <c r="G26" s="29" t="s">
        <v>12</v>
      </c>
      <c r="H26" s="29" t="s">
        <v>13</v>
      </c>
      <c r="I26" s="29" t="s">
        <v>14</v>
      </c>
      <c r="J26" s="30">
        <f>SUM(J27)</f>
        <v>0</v>
      </c>
      <c r="K26" s="30">
        <f>SUM(K27)</f>
        <v>0</v>
      </c>
      <c r="L26" s="30">
        <f>SUM(L27)</f>
        <v>0</v>
      </c>
    </row>
    <row r="27" spans="1:12" ht="38.25" x14ac:dyDescent="0.25">
      <c r="A27" s="28" t="s">
        <v>46</v>
      </c>
      <c r="B27" s="29" t="s">
        <v>35</v>
      </c>
      <c r="C27" s="29" t="s">
        <v>27</v>
      </c>
      <c r="D27" s="29" t="s">
        <v>29</v>
      </c>
      <c r="E27" s="29" t="s">
        <v>27</v>
      </c>
      <c r="F27" s="29" t="s">
        <v>12</v>
      </c>
      <c r="G27" s="29" t="s">
        <v>28</v>
      </c>
      <c r="H27" s="29" t="s">
        <v>13</v>
      </c>
      <c r="I27" s="29" t="s">
        <v>15</v>
      </c>
      <c r="J27" s="30">
        <v>0</v>
      </c>
      <c r="K27" s="28">
        <v>0</v>
      </c>
      <c r="L27" s="28">
        <v>0</v>
      </c>
    </row>
    <row r="28" spans="1:12" ht="25.5" x14ac:dyDescent="0.25">
      <c r="A28" s="28" t="s">
        <v>39</v>
      </c>
      <c r="B28" s="29" t="s">
        <v>24</v>
      </c>
      <c r="C28" s="29" t="s">
        <v>27</v>
      </c>
      <c r="D28" s="29" t="s">
        <v>29</v>
      </c>
      <c r="E28" s="29" t="s">
        <v>27</v>
      </c>
      <c r="F28" s="29" t="s">
        <v>12</v>
      </c>
      <c r="G28" s="29" t="s">
        <v>12</v>
      </c>
      <c r="H28" s="29" t="s">
        <v>13</v>
      </c>
      <c r="I28" s="29" t="s">
        <v>16</v>
      </c>
      <c r="J28" s="30">
        <f>SUM(J29)</f>
        <v>-46000</v>
      </c>
      <c r="K28" s="30">
        <f>SUM(K29)</f>
        <v>0</v>
      </c>
      <c r="L28" s="30">
        <f>SUM(L29)</f>
        <v>0</v>
      </c>
    </row>
    <row r="29" spans="1:12" ht="25.5" x14ac:dyDescent="0.25">
      <c r="A29" s="28" t="s">
        <v>40</v>
      </c>
      <c r="B29" s="29" t="s">
        <v>35</v>
      </c>
      <c r="C29" s="29" t="s">
        <v>27</v>
      </c>
      <c r="D29" s="29" t="s">
        <v>29</v>
      </c>
      <c r="E29" s="29" t="s">
        <v>27</v>
      </c>
      <c r="F29" s="29" t="s">
        <v>12</v>
      </c>
      <c r="G29" s="29" t="s">
        <v>28</v>
      </c>
      <c r="H29" s="29" t="s">
        <v>13</v>
      </c>
      <c r="I29" s="29" t="s">
        <v>17</v>
      </c>
      <c r="J29" s="30">
        <v>-46000</v>
      </c>
      <c r="K29" s="28">
        <v>0</v>
      </c>
      <c r="L29" s="28">
        <v>0</v>
      </c>
    </row>
    <row r="30" spans="1:12" ht="25.5" x14ac:dyDescent="0.25">
      <c r="A30" s="25" t="s">
        <v>3</v>
      </c>
      <c r="B30" s="26" t="s">
        <v>24</v>
      </c>
      <c r="C30" s="26" t="s">
        <v>27</v>
      </c>
      <c r="D30" s="26" t="s">
        <v>32</v>
      </c>
      <c r="E30" s="26" t="s">
        <v>12</v>
      </c>
      <c r="F30" s="26" t="s">
        <v>12</v>
      </c>
      <c r="G30" s="26" t="s">
        <v>12</v>
      </c>
      <c r="H30" s="26" t="s">
        <v>13</v>
      </c>
      <c r="I30" s="26" t="s">
        <v>24</v>
      </c>
      <c r="J30" s="27">
        <f>SUM(J32+J31)</f>
        <v>147507.30000000075</v>
      </c>
      <c r="K30" s="27">
        <f>SUM(K32+K31)</f>
        <v>-207278.09999999963</v>
      </c>
      <c r="L30" s="27">
        <f>SUM(L32+L31)</f>
        <v>-356431.79999999888</v>
      </c>
    </row>
    <row r="31" spans="1:12" ht="25.5" x14ac:dyDescent="0.25">
      <c r="A31" s="28" t="s">
        <v>31</v>
      </c>
      <c r="B31" s="29" t="s">
        <v>24</v>
      </c>
      <c r="C31" s="29" t="s">
        <v>27</v>
      </c>
      <c r="D31" s="29" t="s">
        <v>32</v>
      </c>
      <c r="E31" s="29" t="s">
        <v>30</v>
      </c>
      <c r="F31" s="29" t="s">
        <v>27</v>
      </c>
      <c r="G31" s="29" t="s">
        <v>28</v>
      </c>
      <c r="H31" s="29" t="s">
        <v>13</v>
      </c>
      <c r="I31" s="29" t="s">
        <v>18</v>
      </c>
      <c r="J31" s="30">
        <f>-(11369414+J22+J26)</f>
        <v>-11787414</v>
      </c>
      <c r="K31" s="30">
        <f>-(8547574.7+K22+K26)</f>
        <v>-8714574.6999999993</v>
      </c>
      <c r="L31" s="30">
        <f>-(8451635.7+L22+L26)</f>
        <v>-8566635.6999999993</v>
      </c>
    </row>
    <row r="32" spans="1:12" ht="25.5" x14ac:dyDescent="0.25">
      <c r="A32" s="28" t="s">
        <v>55</v>
      </c>
      <c r="B32" s="29" t="s">
        <v>24</v>
      </c>
      <c r="C32" s="29" t="s">
        <v>27</v>
      </c>
      <c r="D32" s="29" t="s">
        <v>32</v>
      </c>
      <c r="E32" s="29" t="s">
        <v>30</v>
      </c>
      <c r="F32" s="29" t="s">
        <v>27</v>
      </c>
      <c r="G32" s="29" t="s">
        <v>28</v>
      </c>
      <c r="H32" s="29" t="s">
        <v>13</v>
      </c>
      <c r="I32" s="29" t="s">
        <v>19</v>
      </c>
      <c r="J32" s="30">
        <f>(11663921.3-J24-J28)-J36</f>
        <v>11934921.300000001</v>
      </c>
      <c r="K32" s="30">
        <f>(8340296.6-K24-K28)-K36</f>
        <v>8507296.5999999996</v>
      </c>
      <c r="L32" s="30">
        <f>(8095203.9-L24-L28)-L36</f>
        <v>8210203.9000000004</v>
      </c>
    </row>
    <row r="33" spans="1:13" ht="25.5" x14ac:dyDescent="0.25">
      <c r="A33" s="25" t="s">
        <v>4</v>
      </c>
      <c r="B33" s="26" t="s">
        <v>24</v>
      </c>
      <c r="C33" s="26" t="s">
        <v>27</v>
      </c>
      <c r="D33" s="26" t="s">
        <v>33</v>
      </c>
      <c r="E33" s="26" t="s">
        <v>12</v>
      </c>
      <c r="F33" s="26" t="s">
        <v>12</v>
      </c>
      <c r="G33" s="26" t="s">
        <v>12</v>
      </c>
      <c r="H33" s="26" t="s">
        <v>13</v>
      </c>
      <c r="I33" s="26" t="s">
        <v>24</v>
      </c>
      <c r="J33" s="27">
        <f>SUM(J34)</f>
        <v>0</v>
      </c>
      <c r="K33" s="27">
        <f t="shared" ref="K33:L35" si="2">SUM(K34)</f>
        <v>0</v>
      </c>
      <c r="L33" s="27">
        <f t="shared" si="2"/>
        <v>0</v>
      </c>
      <c r="M33" s="2" t="s">
        <v>61</v>
      </c>
    </row>
    <row r="34" spans="1:13" hidden="1" x14ac:dyDescent="0.25">
      <c r="A34" s="16" t="s">
        <v>23</v>
      </c>
      <c r="B34" s="31" t="s">
        <v>24</v>
      </c>
      <c r="C34" s="31" t="s">
        <v>27</v>
      </c>
      <c r="D34" s="31" t="s">
        <v>33</v>
      </c>
      <c r="E34" s="31" t="s">
        <v>28</v>
      </c>
      <c r="F34" s="31" t="s">
        <v>12</v>
      </c>
      <c r="G34" s="31" t="s">
        <v>12</v>
      </c>
      <c r="H34" s="31" t="s">
        <v>13</v>
      </c>
      <c r="I34" s="20" t="s">
        <v>24</v>
      </c>
      <c r="J34" s="19">
        <f>SUM(J35)</f>
        <v>0</v>
      </c>
      <c r="K34" s="19">
        <f t="shared" si="2"/>
        <v>0</v>
      </c>
      <c r="L34" s="19">
        <f t="shared" si="2"/>
        <v>0</v>
      </c>
    </row>
    <row r="35" spans="1:13" ht="124.15" hidden="1" customHeight="1" x14ac:dyDescent="0.25">
      <c r="A35" s="28" t="s">
        <v>41</v>
      </c>
      <c r="B35" s="29" t="s">
        <v>24</v>
      </c>
      <c r="C35" s="29" t="s">
        <v>27</v>
      </c>
      <c r="D35" s="29" t="s">
        <v>33</v>
      </c>
      <c r="E35" s="29" t="s">
        <v>28</v>
      </c>
      <c r="F35" s="29" t="s">
        <v>27</v>
      </c>
      <c r="G35" s="29" t="s">
        <v>12</v>
      </c>
      <c r="H35" s="29" t="s">
        <v>13</v>
      </c>
      <c r="I35" s="32" t="s">
        <v>16</v>
      </c>
      <c r="J35" s="30">
        <f>SUM(J36)</f>
        <v>0</v>
      </c>
      <c r="K35" s="30">
        <f t="shared" si="2"/>
        <v>0</v>
      </c>
      <c r="L35" s="30">
        <f t="shared" si="2"/>
        <v>0</v>
      </c>
    </row>
    <row r="36" spans="1:13" ht="124.9" hidden="1" customHeight="1" x14ac:dyDescent="0.25">
      <c r="A36" s="28" t="s">
        <v>42</v>
      </c>
      <c r="B36" s="29" t="s">
        <v>35</v>
      </c>
      <c r="C36" s="29" t="s">
        <v>27</v>
      </c>
      <c r="D36" s="29" t="s">
        <v>33</v>
      </c>
      <c r="E36" s="29" t="s">
        <v>28</v>
      </c>
      <c r="F36" s="29" t="s">
        <v>27</v>
      </c>
      <c r="G36" s="29" t="s">
        <v>28</v>
      </c>
      <c r="H36" s="29" t="s">
        <v>13</v>
      </c>
      <c r="I36" s="32" t="s">
        <v>17</v>
      </c>
      <c r="J36" s="30"/>
      <c r="K36" s="33"/>
      <c r="L36" s="33"/>
    </row>
    <row r="37" spans="1:13" s="1" customFormat="1" x14ac:dyDescent="0.25">
      <c r="A37" s="40" t="s">
        <v>56</v>
      </c>
      <c r="B37" s="40"/>
      <c r="C37" s="40"/>
      <c r="D37" s="40"/>
      <c r="E37" s="40"/>
      <c r="F37" s="40"/>
      <c r="G37" s="40"/>
      <c r="H37" s="40"/>
      <c r="I37" s="40"/>
      <c r="J37" s="40"/>
      <c r="K37" s="34"/>
      <c r="L37" s="34"/>
    </row>
    <row r="38" spans="1:13" s="1" customFormat="1" ht="11.25" customHeight="1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4"/>
      <c r="L38" s="34"/>
    </row>
    <row r="39" spans="1:13" s="1" customFormat="1" ht="11.25" customHeight="1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4"/>
      <c r="L39" s="34"/>
    </row>
    <row r="40" spans="1:13" s="1" customFormat="1" x14ac:dyDescent="0.25">
      <c r="A40" s="36" t="s">
        <v>62</v>
      </c>
      <c r="B40" s="35"/>
      <c r="C40" s="35"/>
      <c r="D40" s="35"/>
      <c r="E40" s="35"/>
      <c r="F40" s="35"/>
      <c r="G40" s="35"/>
      <c r="H40" s="35"/>
      <c r="I40" s="35"/>
      <c r="J40" s="38"/>
      <c r="K40" s="38"/>
      <c r="L40" s="38"/>
    </row>
    <row r="41" spans="1:13" s="1" customFormat="1" x14ac:dyDescent="0.25">
      <c r="A41" s="36" t="s">
        <v>59</v>
      </c>
      <c r="B41" s="36"/>
      <c r="C41" s="36"/>
      <c r="D41" s="36"/>
      <c r="E41" s="36"/>
      <c r="F41" s="36"/>
      <c r="G41" s="36"/>
      <c r="J41" s="38" t="s">
        <v>37</v>
      </c>
      <c r="K41" s="38"/>
      <c r="L41" s="38"/>
    </row>
    <row r="42" spans="1:13" s="1" customFormat="1" ht="12.75" customHeight="1" x14ac:dyDescent="0.25">
      <c r="A42" s="34"/>
      <c r="B42" s="7"/>
      <c r="C42" s="7"/>
      <c r="D42" s="7"/>
      <c r="E42" s="7"/>
      <c r="F42" s="7"/>
      <c r="G42" s="7"/>
      <c r="H42" s="7"/>
      <c r="I42" s="34"/>
      <c r="J42" s="37"/>
      <c r="K42" s="34"/>
      <c r="L42" s="34"/>
    </row>
    <row r="43" spans="1:13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3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3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3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3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3" s="1" customFormat="1" x14ac:dyDescent="0.25">
      <c r="A48" s="6"/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</sheetData>
  <mergeCells count="12">
    <mergeCell ref="J41:L41"/>
    <mergeCell ref="F6:L6"/>
    <mergeCell ref="J40:L40"/>
    <mergeCell ref="A37:J37"/>
    <mergeCell ref="A13:L13"/>
    <mergeCell ref="J15:J16"/>
    <mergeCell ref="K15:L15"/>
    <mergeCell ref="A15:A16"/>
    <mergeCell ref="C15:I15"/>
    <mergeCell ref="F11:L11"/>
    <mergeCell ref="F10:L10"/>
    <mergeCell ref="F9:L9"/>
  </mergeCells>
  <phoneticPr fontId="0" type="noConversion"/>
  <printOptions horizontalCentered="1"/>
  <pageMargins left="0.78740157480314965" right="0" top="0.78740157480314965" bottom="0.78740157480314965" header="0.31496062992125984" footer="0.31496062992125984"/>
  <pageSetup paperSize="9" scale="79" fitToHeight="2" orientation="landscape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СтружкинаЕИ</cp:lastModifiedBy>
  <cp:lastPrinted>2020-03-02T12:41:43Z</cp:lastPrinted>
  <dcterms:created xsi:type="dcterms:W3CDTF">1999-03-18T06:53:45Z</dcterms:created>
  <dcterms:modified xsi:type="dcterms:W3CDTF">2020-02-25T08:22:03Z</dcterms:modified>
</cp:coreProperties>
</file>